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29" activeTab="0"/>
  </bookViews>
  <sheets>
    <sheet name="пп. б п.35 Инф. о выбр." sheetId="1" r:id="rId1"/>
    <sheet name="пп. г п.35 Расход эл.эн." sheetId="2" r:id="rId2"/>
    <sheet name="пп. д п.35 Топливо" sheetId="3" r:id="rId3"/>
    <sheet name="пп. в п.35 ИП" sheetId="4" r:id="rId4"/>
  </sheets>
  <externalReferences>
    <externalReference r:id="rId7"/>
    <externalReference r:id="rId8"/>
  </externalReferences>
  <definedNames>
    <definedName name="List_open">'[1]TEHSHEET'!$V$2:$V$4</definedName>
    <definedName name="list_url">'[2]TEHSHEET'!$W$2:$W$3</definedName>
    <definedName name="vdet_gvs_list_with_no">'[1]TEHSHEET'!$J$2:$J$4</definedName>
    <definedName name="vdet_vo_list_with_no">'[1]TEHSHEET'!$H$2:$H$6</definedName>
    <definedName name="vdet_vs_list_with_no">'[1]TEHSHEET'!$M$2:$M$5</definedName>
    <definedName name="_xlnm.Print_Area" localSheetId="0">'пп. б п.35 Инф. о выбр.'!$A$1:$G$27</definedName>
    <definedName name="_xlnm.Print_Area" localSheetId="3">'пп. в п.35 ИП'!$A$1:$L$34</definedName>
    <definedName name="_xlnm.Print_Area" localSheetId="1">'пп. г п.35 Расход эл.эн.'!$B$1:$I$29</definedName>
    <definedName name="_xlnm.Print_Area" localSheetId="2">'пп. д п.35 Топливо'!$B$1:$L$16</definedName>
  </definedNames>
  <calcPr fullCalcOnLoad="1"/>
</workbook>
</file>

<file path=xl/comments1.xml><?xml version="1.0" encoding="utf-8"?>
<comments xmlns="http://schemas.openxmlformats.org/spreadsheetml/2006/main">
  <authors>
    <author>Татьяна В. Вертий</author>
    <author>Андрей Басыров</author>
  </authors>
  <commentList>
    <comment ref="D9" authorId="0">
      <text>
        <r>
          <rPr>
            <b/>
            <sz val="9"/>
            <rFont val="Tahoma"/>
            <family val="2"/>
          </rPr>
          <t>Татьяна В. Вертий:</t>
        </r>
        <r>
          <rPr>
            <sz val="9"/>
            <rFont val="Tahoma"/>
            <family val="2"/>
          </rPr>
          <t xml:space="preserve">
утвержденные выбросы НВОС</t>
        </r>
      </text>
    </comment>
    <comment ref="E12" authorId="1">
      <text>
        <r>
          <rPr>
            <b/>
            <sz val="9"/>
            <rFont val="Tahoma"/>
            <family val="0"/>
          </rPr>
          <t>Андрей Басыров:</t>
        </r>
        <r>
          <rPr>
            <sz val="9"/>
            <rFont val="Tahoma"/>
            <family val="0"/>
          </rPr>
          <t xml:space="preserve">
Учитывается только ДЭС</t>
        </r>
      </text>
    </comment>
  </commentList>
</comments>
</file>

<file path=xl/comments3.xml><?xml version="1.0" encoding="utf-8"?>
<comments xmlns="http://schemas.openxmlformats.org/spreadsheetml/2006/main">
  <authors>
    <author>Татьяна В. Вертий</author>
    <author>pto-2</author>
  </authors>
  <commentList>
    <comment ref="G9" authorId="0">
      <text>
        <r>
          <rPr>
            <b/>
            <sz val="9"/>
            <rFont val="Tahoma"/>
            <family val="2"/>
          </rPr>
          <t>Татьяна В. Вертий:</t>
        </r>
        <r>
          <rPr>
            <sz val="9"/>
            <rFont val="Tahoma"/>
            <family val="2"/>
          </rPr>
          <t xml:space="preserve">
проставили с Аканто Л.Г.</t>
        </r>
      </text>
    </comment>
    <comment ref="K15" authorId="1">
      <text>
        <r>
          <rPr>
            <b/>
            <sz val="9"/>
            <rFont val="Tahoma"/>
            <family val="0"/>
          </rPr>
          <t>pto-2:</t>
        </r>
        <r>
          <rPr>
            <sz val="9"/>
            <rFont val="Tahoma"/>
            <family val="0"/>
          </rPr>
          <t xml:space="preserve">
в пто получается расход 219694,45 кг, но поставила как по бухгалтерии</t>
        </r>
      </text>
    </comment>
    <comment ref="K13" authorId="1">
      <text>
        <r>
          <rPr>
            <b/>
            <sz val="9"/>
            <rFont val="Tahoma"/>
            <family val="0"/>
          </rPr>
          <t>pto-2:</t>
        </r>
        <r>
          <rPr>
            <sz val="9"/>
            <rFont val="Tahoma"/>
            <family val="0"/>
          </rPr>
          <t xml:space="preserve">
в пто получается 300949кг, но поставила как бухгалтерия</t>
        </r>
      </text>
    </comment>
    <comment ref="K16" authorId="1">
      <text>
        <r>
          <rPr>
            <b/>
            <sz val="9"/>
            <rFont val="Tahoma"/>
            <family val="0"/>
          </rPr>
          <t>pto-2:</t>
        </r>
        <r>
          <rPr>
            <sz val="9"/>
            <rFont val="Tahoma"/>
            <family val="0"/>
          </rPr>
          <t xml:space="preserve">
в пто получается расход 1605125,12 кг, но поставила как бухгалтерия</t>
        </r>
      </text>
    </comment>
  </commentList>
</comments>
</file>

<file path=xl/sharedStrings.xml><?xml version="1.0" encoding="utf-8"?>
<sst xmlns="http://schemas.openxmlformats.org/spreadsheetml/2006/main" count="167" uniqueCount="111">
  <si>
    <t>№ п/п</t>
  </si>
  <si>
    <t>Наименование показателей</t>
  </si>
  <si>
    <t>1.</t>
  </si>
  <si>
    <t>2.</t>
  </si>
  <si>
    <t>3.</t>
  </si>
  <si>
    <t>Наименование организации</t>
  </si>
  <si>
    <t>Дизельное топливо</t>
  </si>
  <si>
    <t>Присоединенная нагрузка</t>
  </si>
  <si>
    <t>км.</t>
  </si>
  <si>
    <t>Единица измерения</t>
  </si>
  <si>
    <t>%</t>
  </si>
  <si>
    <t>в том числе:</t>
  </si>
  <si>
    <t xml:space="preserve">Потери электрической энергии </t>
  </si>
  <si>
    <t>тыс.кВт.ч.</t>
  </si>
  <si>
    <t>Протяженность линий электропередач</t>
  </si>
  <si>
    <t>кг.у.т./1Вт.ч</t>
  </si>
  <si>
    <t>Дизельное масло</t>
  </si>
  <si>
    <t>кВт.ч.</t>
  </si>
  <si>
    <t>Населенный пункт</t>
  </si>
  <si>
    <t>Информация о расходах электрической энергии на собственные и хозяйственные нужды</t>
  </si>
  <si>
    <t>1. Наименование инвестиционной программы</t>
  </si>
  <si>
    <t>нет</t>
  </si>
  <si>
    <t>2. Цель инвестиционной программы</t>
  </si>
  <si>
    <t>3. Сроки начала и окончания инвестиционной программы</t>
  </si>
  <si>
    <t>4. Показатели эффективности реализации инвестиционной программы *</t>
  </si>
  <si>
    <t>Наименование показателей эффективности</t>
  </si>
  <si>
    <t xml:space="preserve">Значение эффективности </t>
  </si>
  <si>
    <t>Наименование мероприятия</t>
  </si>
  <si>
    <t>Источники финансирования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</si>
  <si>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</si>
  <si>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</si>
  <si>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>Всего</t>
  </si>
  <si>
    <t>Наименование показателя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</si>
  <si>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</si>
  <si>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</si>
  <si>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</si>
  <si>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</si>
  <si>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>Всего, в том числе:</t>
  </si>
  <si>
    <t>Амортизация</t>
  </si>
  <si>
    <t>Прибыль</t>
  </si>
  <si>
    <t>Кредиты</t>
  </si>
  <si>
    <t>Инвестиционная надбавка</t>
  </si>
  <si>
    <t>Плата за подключение</t>
  </si>
  <si>
    <t>Прочие источники</t>
  </si>
  <si>
    <t>Мероприятие 1</t>
  </si>
  <si>
    <t>Мероприятие 2</t>
  </si>
  <si>
    <t>Установленная сумарная мощность</t>
  </si>
  <si>
    <t>Наименование / Показатели</t>
  </si>
  <si>
    <t xml:space="preserve"> </t>
  </si>
  <si>
    <t>Удельный выброс загрязняющего вещества, кг / т.у.т.</t>
  </si>
  <si>
    <t>Выброшено в атмосферу за отчетный год, тн.</t>
  </si>
  <si>
    <t>Предельно допустимый выброс загрязняющих веществ, тн.</t>
  </si>
  <si>
    <t xml:space="preserve"> оказывающих негативное влияние на окружающую среду</t>
  </si>
  <si>
    <t>и мероприятия по их сокращению на следующий год</t>
  </si>
  <si>
    <t>______ г.</t>
  </si>
  <si>
    <t>Итого</t>
  </si>
  <si>
    <t>при выработке электрической энергии</t>
  </si>
  <si>
    <t>Поставщик</t>
  </si>
  <si>
    <t>Объем, тн.</t>
  </si>
  <si>
    <t xml:space="preserve">Расход топлива </t>
  </si>
  <si>
    <t>Цена, руб./тн.</t>
  </si>
  <si>
    <t>Приложение 3</t>
  </si>
  <si>
    <t>Приложение 4</t>
  </si>
  <si>
    <t>Объем вырабатанной электрической энергии</t>
  </si>
  <si>
    <t>Приложение 5</t>
  </si>
  <si>
    <t>Тип (марка) ДГУ</t>
  </si>
  <si>
    <t>Мероприятия по сокращению выбросов в текущем году</t>
  </si>
  <si>
    <t>Потери электрической энергии к отпуску в сеть</t>
  </si>
  <si>
    <t>Отпуск электрической энергии в сеть</t>
  </si>
  <si>
    <t>Объем электрической энергии отпущенной потребителям</t>
  </si>
  <si>
    <t>Объем электрической энергии, отпущенной на нужды подразделений предприятия</t>
  </si>
  <si>
    <t>Расход электрической энергии на собственные нужды ДЭС</t>
  </si>
  <si>
    <t>Удельный расход условного топлива                          (жидкое топливо)</t>
  </si>
  <si>
    <t xml:space="preserve">1. </t>
  </si>
  <si>
    <t xml:space="preserve">Примечание: </t>
  </si>
  <si>
    <t>…………………</t>
  </si>
  <si>
    <t>Приложение 6</t>
  </si>
  <si>
    <t>МУП ЖКХ "Иультинское"</t>
  </si>
  <si>
    <t>Ванкарем</t>
  </si>
  <si>
    <t>Конергино</t>
  </si>
  <si>
    <t>Нутэпэльмен</t>
  </si>
  <si>
    <t>Уэлькаль</t>
  </si>
  <si>
    <t>Мыс Шмидта-Рыркайпий</t>
  </si>
  <si>
    <t xml:space="preserve">АД100С-Т400-РМ2 </t>
  </si>
  <si>
    <t>FG WILSON C315</t>
  </si>
  <si>
    <t xml:space="preserve">Top One Power NT-855-G6 </t>
  </si>
  <si>
    <t>АД-200С-Т400-1РМ2</t>
  </si>
  <si>
    <t>АД200-Т400-1РМ1</t>
  </si>
  <si>
    <t>АД-100С-Т400-1РМ2</t>
  </si>
  <si>
    <t>Расчет производился по фактически отработанному времени ДГУ и расходе топлива. Выбросы от котельных в расчет не брались.</t>
  </si>
  <si>
    <t>АО "ЧТК"</t>
  </si>
  <si>
    <t>гр.у.т</t>
  </si>
  <si>
    <t>гр</t>
  </si>
  <si>
    <t>Модуль  АС-500/0,4 КМ</t>
  </si>
  <si>
    <t>FG Wilson P300</t>
  </si>
  <si>
    <t>АД-200С-Т400-1Р</t>
  </si>
  <si>
    <t>АД-100С-Т400-1Р</t>
  </si>
  <si>
    <t>АД100С-Т400-1Р</t>
  </si>
  <si>
    <t>Расходы,  руб.</t>
  </si>
  <si>
    <t>Расходы на топливо всего, руб.</t>
  </si>
  <si>
    <t>Наименование населенного пункта</t>
  </si>
  <si>
    <t>АД250С-Т400-50-2PPX-G2</t>
  </si>
  <si>
    <t>АД200C-Т400-1Р</t>
  </si>
  <si>
    <t xml:space="preserve">АД200С-Т400-РМ2 </t>
  </si>
  <si>
    <t>F.G.Wilson P1000P1</t>
  </si>
  <si>
    <t>F.G.Wilson P715-3</t>
  </si>
  <si>
    <t xml:space="preserve"> Закупка фильтров каталитической очистки выхлопных газов ФКО для дизель-генераторных установок (ДГУ) в период август - октябрь 2022 года, установка фильтров каталитической очистки выхлопных газов ФКО для дизель-генераторных установок (ДГУ) в период январь - июнь 2023 года</t>
  </si>
  <si>
    <t>за 2022 год (факт)</t>
  </si>
  <si>
    <t xml:space="preserve">Информация о выбросах загрязняющих веществ за 2022 год, </t>
  </si>
  <si>
    <t>Информация об используемом топливе на электрических станциях за 2022 год (факт)</t>
  </si>
  <si>
    <t>Информация об инвестиционных программах в сфере электроснабжения за 2022 год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</si>
</sst>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0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#,##0.0000"/>
    <numFmt numFmtId="201" formatCode="#,##0.000000"/>
    <numFmt numFmtId="202" formatCode="0.000000E+00"/>
    <numFmt numFmtId="203" formatCode="0.0000000E+00"/>
    <numFmt numFmtId="204" formatCode="0.00000000E+00"/>
    <numFmt numFmtId="205" formatCode="0.000000000E+00"/>
    <numFmt numFmtId="206" formatCode="0.0000000000E+00"/>
    <numFmt numFmtId="207" formatCode="0.00000000000E+00"/>
    <numFmt numFmtId="208" formatCode="0.000000000000E+00"/>
    <numFmt numFmtId="209" formatCode="0.0000000000000E+00"/>
    <numFmt numFmtId="210" formatCode="0.00000000000000E+00"/>
    <numFmt numFmtId="211" formatCode="0.000000000000000E+00"/>
    <numFmt numFmtId="212" formatCode="0.0000000000000000E+00"/>
    <numFmt numFmtId="213" formatCode="0.00000000000000000E+00"/>
    <numFmt numFmtId="214" formatCode="0.000000000000000000E+00"/>
    <numFmt numFmtId="215" formatCode="[$-FC19]d\ mmmm\ yyyy\ &quot;г.&quot;"/>
  </numFmts>
  <fonts count="5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98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8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198" fontId="1" fillId="0" borderId="10" xfId="55" applyNumberFormat="1" applyFont="1" applyFill="1" applyBorder="1" applyAlignment="1">
      <alignment horizontal="center"/>
      <protection/>
    </xf>
    <xf numFmtId="0" fontId="0" fillId="0" borderId="0" xfId="59" applyFill="1" applyAlignment="1">
      <alignment vertic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>
      <alignment/>
      <protection/>
    </xf>
    <xf numFmtId="4" fontId="2" fillId="0" borderId="10" xfId="55" applyNumberFormat="1" applyFont="1" applyFill="1" applyBorder="1" applyAlignment="1">
      <alignment horizontal="center"/>
      <protection/>
    </xf>
    <xf numFmtId="0" fontId="48" fillId="0" borderId="0" xfId="0" applyFont="1" applyFill="1" applyAlignment="1">
      <alignment vertical="center"/>
    </xf>
    <xf numFmtId="200" fontId="1" fillId="0" borderId="0" xfId="0" applyNumberFormat="1" applyFont="1" applyFill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/>
    </xf>
    <xf numFmtId="188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9" fontId="1" fillId="0" borderId="10" xfId="55" applyNumberFormat="1" applyFont="1" applyFill="1" applyBorder="1" applyAlignment="1">
      <alignment horizontal="center"/>
      <protection/>
    </xf>
    <xf numFmtId="200" fontId="1" fillId="0" borderId="10" xfId="0" applyNumberFormat="1" applyFont="1" applyFill="1" applyBorder="1" applyAlignment="1">
      <alignment horizontal="center"/>
    </xf>
    <xf numFmtId="199" fontId="2" fillId="0" borderId="10" xfId="55" applyNumberFormat="1" applyFont="1" applyFill="1" applyBorder="1" applyAlignment="1">
      <alignment horizontal="center"/>
      <protection/>
    </xf>
    <xf numFmtId="200" fontId="2" fillId="0" borderId="10" xfId="55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="115" zoomScaleNormal="115" zoomScalePageLayoutView="0" workbookViewId="0" topLeftCell="A1">
      <selection activeCell="D9" sqref="D9:D10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9.8515625" style="1" customWidth="1"/>
    <col min="4" max="6" width="17.00390625" style="1" customWidth="1"/>
    <col min="7" max="7" width="40.00390625" style="1" customWidth="1"/>
    <col min="8" max="8" width="9.140625" style="1" customWidth="1"/>
    <col min="9" max="9" width="10.00390625" style="32" customWidth="1"/>
    <col min="10" max="11" width="9.140625" style="32" customWidth="1"/>
    <col min="12" max="12" width="11.7109375" style="32" customWidth="1"/>
    <col min="13" max="16384" width="9.140625" style="1" customWidth="1"/>
  </cols>
  <sheetData>
    <row r="1" ht="15">
      <c r="G1" s="16" t="s">
        <v>61</v>
      </c>
    </row>
    <row r="2" ht="15"/>
    <row r="3" spans="2:7" ht="15">
      <c r="B3" s="63" t="s">
        <v>108</v>
      </c>
      <c r="C3" s="63"/>
      <c r="D3" s="63"/>
      <c r="E3" s="63"/>
      <c r="F3" s="63"/>
      <c r="G3" s="63"/>
    </row>
    <row r="4" spans="2:7" ht="15">
      <c r="B4" s="63" t="s">
        <v>52</v>
      </c>
      <c r="C4" s="63"/>
      <c r="D4" s="63"/>
      <c r="E4" s="63"/>
      <c r="F4" s="63"/>
      <c r="G4" s="63"/>
    </row>
    <row r="5" spans="2:7" ht="15">
      <c r="B5" s="63" t="s">
        <v>53</v>
      </c>
      <c r="C5" s="63"/>
      <c r="D5" s="63"/>
      <c r="E5" s="63"/>
      <c r="F5" s="63"/>
      <c r="G5" s="63"/>
    </row>
    <row r="6" spans="2:7" ht="15">
      <c r="B6" s="20"/>
      <c r="C6" s="20"/>
      <c r="D6" s="20"/>
      <c r="E6" s="20"/>
      <c r="F6" s="20"/>
      <c r="G6" s="20"/>
    </row>
    <row r="7" spans="2:7" ht="15">
      <c r="B7" s="4" t="s">
        <v>5</v>
      </c>
      <c r="C7" s="20"/>
      <c r="E7" s="4" t="s">
        <v>77</v>
      </c>
      <c r="F7" s="20"/>
      <c r="G7" s="20"/>
    </row>
    <row r="8" ht="15">
      <c r="B8" s="3"/>
    </row>
    <row r="9" spans="2:7" ht="15.75" customHeight="1">
      <c r="B9" s="64" t="s">
        <v>0</v>
      </c>
      <c r="C9" s="64" t="s">
        <v>47</v>
      </c>
      <c r="D9" s="64" t="s">
        <v>51</v>
      </c>
      <c r="E9" s="64" t="s">
        <v>50</v>
      </c>
      <c r="F9" s="64" t="s">
        <v>49</v>
      </c>
      <c r="G9" s="64" t="s">
        <v>66</v>
      </c>
    </row>
    <row r="10" spans="2:10" ht="70.5" customHeight="1">
      <c r="B10" s="65"/>
      <c r="C10" s="65"/>
      <c r="D10" s="65"/>
      <c r="E10" s="65"/>
      <c r="F10" s="65"/>
      <c r="G10" s="65"/>
      <c r="I10" s="34" t="s">
        <v>92</v>
      </c>
      <c r="J10" s="34" t="s">
        <v>91</v>
      </c>
    </row>
    <row r="11" spans="2:7" ht="15">
      <c r="B11" s="19">
        <v>1</v>
      </c>
      <c r="C11" s="19">
        <v>2</v>
      </c>
      <c r="D11" s="17">
        <v>3</v>
      </c>
      <c r="E11" s="17">
        <v>4</v>
      </c>
      <c r="F11" s="17">
        <v>5</v>
      </c>
      <c r="G11" s="17">
        <v>6</v>
      </c>
    </row>
    <row r="12" spans="2:12" ht="15" customHeight="1">
      <c r="B12" s="5">
        <v>1</v>
      </c>
      <c r="C12" s="2" t="s">
        <v>78</v>
      </c>
      <c r="D12" s="43">
        <v>16.661821382164597</v>
      </c>
      <c r="E12" s="43">
        <v>11.673</v>
      </c>
      <c r="F12" s="44">
        <f>(E12*1000)/I12</f>
        <v>0.8042302525061146</v>
      </c>
      <c r="G12" s="60" t="s">
        <v>106</v>
      </c>
      <c r="I12" s="32">
        <v>14514.5</v>
      </c>
      <c r="J12" s="32">
        <v>403.8</v>
      </c>
      <c r="L12" s="1"/>
    </row>
    <row r="13" spans="2:12" ht="15">
      <c r="B13" s="5"/>
      <c r="C13" s="2" t="s">
        <v>48</v>
      </c>
      <c r="D13" s="43"/>
      <c r="E13" s="45"/>
      <c r="F13" s="44"/>
      <c r="G13" s="61"/>
      <c r="L13" s="1"/>
    </row>
    <row r="14" spans="2:12" ht="15">
      <c r="B14" s="5">
        <v>2</v>
      </c>
      <c r="C14" s="2" t="s">
        <v>79</v>
      </c>
      <c r="D14" s="43">
        <v>29.57046455437233</v>
      </c>
      <c r="E14" s="43">
        <v>10.582</v>
      </c>
      <c r="F14" s="44">
        <f>(E14*1000)/I14</f>
        <v>0.729064039408867</v>
      </c>
      <c r="G14" s="61"/>
      <c r="I14" s="32">
        <v>14514.5</v>
      </c>
      <c r="J14" s="32">
        <v>379.8</v>
      </c>
      <c r="L14" s="1"/>
    </row>
    <row r="15" spans="2:12" ht="15" customHeight="1">
      <c r="B15" s="5"/>
      <c r="C15" s="2"/>
      <c r="D15" s="43"/>
      <c r="E15" s="45"/>
      <c r="F15" s="44"/>
      <c r="G15" s="61"/>
      <c r="L15" s="1"/>
    </row>
    <row r="16" spans="2:12" ht="15">
      <c r="B16" s="5">
        <v>3</v>
      </c>
      <c r="C16" s="2" t="s">
        <v>80</v>
      </c>
      <c r="D16" s="46">
        <v>15.1847825016123</v>
      </c>
      <c r="E16" s="46">
        <v>9.729</v>
      </c>
      <c r="F16" s="44">
        <f>(E16*1000)/I16</f>
        <v>0.67029522201936</v>
      </c>
      <c r="G16" s="61"/>
      <c r="I16" s="32">
        <v>14514.5</v>
      </c>
      <c r="J16" s="32">
        <v>429.8</v>
      </c>
      <c r="L16" s="1"/>
    </row>
    <row r="17" spans="2:12" ht="15">
      <c r="B17" s="5"/>
      <c r="C17" s="2"/>
      <c r="D17" s="46"/>
      <c r="E17" s="47"/>
      <c r="F17" s="44"/>
      <c r="G17" s="61"/>
      <c r="L17" s="1"/>
    </row>
    <row r="18" spans="2:12" ht="15">
      <c r="B18" s="5">
        <v>4</v>
      </c>
      <c r="C18" s="2" t="s">
        <v>81</v>
      </c>
      <c r="D18" s="46">
        <v>19.888464333746317</v>
      </c>
      <c r="E18" s="46">
        <v>18.076</v>
      </c>
      <c r="F18" s="44">
        <f>(E18*1000)/I18</f>
        <v>1.2453753143408315</v>
      </c>
      <c r="G18" s="61"/>
      <c r="I18" s="32">
        <v>14514.5</v>
      </c>
      <c r="J18" s="32">
        <v>414.6</v>
      </c>
      <c r="L18" s="1"/>
    </row>
    <row r="19" spans="2:12" ht="15">
      <c r="B19" s="21"/>
      <c r="C19" s="21"/>
      <c r="D19" s="21"/>
      <c r="E19" s="48"/>
      <c r="F19" s="21"/>
      <c r="G19" s="61"/>
      <c r="L19" s="1"/>
    </row>
    <row r="20" spans="2:12" ht="30">
      <c r="B20" s="5">
        <v>5</v>
      </c>
      <c r="C20" s="2" t="s">
        <v>82</v>
      </c>
      <c r="D20" s="49">
        <v>184.59364526883016</v>
      </c>
      <c r="E20" s="49">
        <v>112.075</v>
      </c>
      <c r="F20" s="44">
        <f>(E20*1000)/I20</f>
        <v>7.721588756071514</v>
      </c>
      <c r="G20" s="61"/>
      <c r="I20" s="41">
        <v>14514.5</v>
      </c>
      <c r="J20" s="41">
        <v>407.6</v>
      </c>
      <c r="L20" s="1"/>
    </row>
    <row r="21" spans="2:9" ht="15">
      <c r="B21" s="31"/>
      <c r="C21" s="21"/>
      <c r="D21" s="21"/>
      <c r="E21" s="21"/>
      <c r="F21" s="21"/>
      <c r="G21" s="61"/>
      <c r="I21" s="1"/>
    </row>
    <row r="22" spans="2:9" ht="15">
      <c r="B22" s="22"/>
      <c r="C22" s="6" t="s">
        <v>55</v>
      </c>
      <c r="D22" s="46">
        <f>SUM(D12:D21)</f>
        <v>265.8991780407257</v>
      </c>
      <c r="E22" s="46">
        <f>SUM(E12:E21)</f>
        <v>162.135</v>
      </c>
      <c r="F22" s="44"/>
      <c r="G22" s="62"/>
      <c r="I22" s="1"/>
    </row>
    <row r="25" ht="15">
      <c r="B25" s="1" t="s">
        <v>74</v>
      </c>
    </row>
    <row r="26" spans="2:7" ht="32.25" customHeight="1">
      <c r="B26" s="24" t="s">
        <v>73</v>
      </c>
      <c r="C26" s="59" t="s">
        <v>89</v>
      </c>
      <c r="D26" s="59"/>
      <c r="E26" s="59"/>
      <c r="F26" s="59"/>
      <c r="G26" s="59"/>
    </row>
  </sheetData>
  <sheetProtection/>
  <mergeCells count="11">
    <mergeCell ref="E9:E10"/>
    <mergeCell ref="C26:G26"/>
    <mergeCell ref="G12:G22"/>
    <mergeCell ref="B3:G3"/>
    <mergeCell ref="B4:G4"/>
    <mergeCell ref="B5:G5"/>
    <mergeCell ref="B9:B10"/>
    <mergeCell ref="C9:C10"/>
    <mergeCell ref="G9:G10"/>
    <mergeCell ref="F9:F10"/>
    <mergeCell ref="D9:D10"/>
  </mergeCells>
  <printOptions horizontalCentered="1"/>
  <pageMargins left="0.3937007874015748" right="0.2362204724409449" top="0.5511811023622047" bottom="0.5118110236220472" header="0.5118110236220472" footer="0.5118110236220472"/>
  <pageSetup horizontalDpi="600" verticalDpi="600" orientation="landscape" paperSize="9" scale="90" r:id="rId3"/>
  <colBreaks count="1" manualBreakCount="1">
    <brk id="7" max="65535" man="1"/>
  </colBreaks>
  <ignoredErrors>
    <ignoredError sqref="D2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B4">
      <selection activeCell="I17" sqref="I17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44.421875" style="1" customWidth="1"/>
    <col min="4" max="4" width="12.00390625" style="1" customWidth="1"/>
    <col min="5" max="9" width="26.7109375" style="1" customWidth="1"/>
    <col min="10" max="16384" width="9.140625" style="1" customWidth="1"/>
  </cols>
  <sheetData>
    <row r="1" spans="4:9" ht="15">
      <c r="D1" s="3"/>
      <c r="I1" s="16" t="s">
        <v>64</v>
      </c>
    </row>
    <row r="3" spans="2:9" ht="15">
      <c r="B3" s="63" t="s">
        <v>19</v>
      </c>
      <c r="C3" s="63"/>
      <c r="D3" s="63"/>
      <c r="E3" s="63"/>
      <c r="F3" s="63"/>
      <c r="G3" s="63"/>
      <c r="H3" s="63"/>
      <c r="I3" s="63"/>
    </row>
    <row r="4" spans="2:9" ht="15">
      <c r="B4" s="63" t="s">
        <v>56</v>
      </c>
      <c r="C4" s="63"/>
      <c r="D4" s="63"/>
      <c r="E4" s="63"/>
      <c r="F4" s="63"/>
      <c r="G4" s="63"/>
      <c r="H4" s="63"/>
      <c r="I4" s="63"/>
    </row>
    <row r="5" spans="2:9" ht="15">
      <c r="B5" s="63" t="s">
        <v>107</v>
      </c>
      <c r="C5" s="63"/>
      <c r="D5" s="63"/>
      <c r="E5" s="63"/>
      <c r="F5" s="63"/>
      <c r="G5" s="63"/>
      <c r="H5" s="63"/>
      <c r="I5" s="63"/>
    </row>
    <row r="6" spans="2:9" ht="15">
      <c r="B6" s="20"/>
      <c r="C6" s="20"/>
      <c r="D6" s="20"/>
      <c r="E6" s="20"/>
      <c r="F6" s="20"/>
      <c r="G6" s="20"/>
      <c r="H6" s="20"/>
      <c r="I6" s="20"/>
    </row>
    <row r="7" spans="2:9" ht="15">
      <c r="B7" s="4" t="s">
        <v>5</v>
      </c>
      <c r="C7" s="20"/>
      <c r="D7" s="4" t="s">
        <v>77</v>
      </c>
      <c r="E7" s="20"/>
      <c r="F7" s="20"/>
      <c r="G7" s="20"/>
      <c r="H7" s="20"/>
      <c r="I7" s="20"/>
    </row>
    <row r="8" ht="15">
      <c r="B8" s="3"/>
    </row>
    <row r="9" spans="2:9" ht="15">
      <c r="B9" s="64" t="s">
        <v>0</v>
      </c>
      <c r="C9" s="64" t="s">
        <v>1</v>
      </c>
      <c r="D9" s="64" t="s">
        <v>9</v>
      </c>
      <c r="E9" s="67" t="s">
        <v>18</v>
      </c>
      <c r="F9" s="68"/>
      <c r="G9" s="68"/>
      <c r="H9" s="68"/>
      <c r="I9" s="69"/>
    </row>
    <row r="10" spans="2:9" ht="23.25" customHeight="1">
      <c r="B10" s="65"/>
      <c r="C10" s="65"/>
      <c r="D10" s="65"/>
      <c r="E10" s="17" t="s">
        <v>78</v>
      </c>
      <c r="F10" s="17" t="s">
        <v>79</v>
      </c>
      <c r="G10" s="17" t="s">
        <v>80</v>
      </c>
      <c r="H10" s="17" t="s">
        <v>81</v>
      </c>
      <c r="I10" s="17" t="s">
        <v>82</v>
      </c>
    </row>
    <row r="11" spans="2:9" ht="15">
      <c r="B11" s="19">
        <v>1</v>
      </c>
      <c r="C11" s="19">
        <v>2</v>
      </c>
      <c r="D11" s="19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</row>
    <row r="12" spans="2:9" ht="15">
      <c r="B12" s="5">
        <v>1</v>
      </c>
      <c r="C12" s="2" t="s">
        <v>63</v>
      </c>
      <c r="D12" s="5" t="s">
        <v>13</v>
      </c>
      <c r="E12" s="44">
        <v>512.45</v>
      </c>
      <c r="F12" s="44">
        <v>1164.491</v>
      </c>
      <c r="G12" s="44">
        <v>294.78</v>
      </c>
      <c r="H12" s="44">
        <v>780.361</v>
      </c>
      <c r="I12" s="44">
        <v>5750.954</v>
      </c>
    </row>
    <row r="13" spans="2:9" ht="30">
      <c r="B13" s="5">
        <v>2</v>
      </c>
      <c r="C13" s="2" t="s">
        <v>71</v>
      </c>
      <c r="D13" s="5" t="s">
        <v>13</v>
      </c>
      <c r="E13" s="44">
        <v>14.43</v>
      </c>
      <c r="F13" s="44">
        <v>68.582</v>
      </c>
      <c r="G13" s="44">
        <v>9.138</v>
      </c>
      <c r="H13" s="44">
        <v>27.221</v>
      </c>
      <c r="I13" s="44">
        <v>169.793</v>
      </c>
    </row>
    <row r="14" spans="2:9" ht="15">
      <c r="B14" s="5">
        <v>3</v>
      </c>
      <c r="C14" s="2" t="s">
        <v>68</v>
      </c>
      <c r="D14" s="5" t="s">
        <v>13</v>
      </c>
      <c r="E14" s="44">
        <f>E12-E13</f>
        <v>498.02000000000004</v>
      </c>
      <c r="F14" s="44">
        <f>F12-F13</f>
        <v>1095.909</v>
      </c>
      <c r="G14" s="44">
        <f>G12-G13</f>
        <v>285.642</v>
      </c>
      <c r="H14" s="44">
        <f>H12-H13</f>
        <v>753.14</v>
      </c>
      <c r="I14" s="44">
        <f>I12-I13</f>
        <v>5581.161</v>
      </c>
    </row>
    <row r="15" spans="2:9" ht="15">
      <c r="B15" s="5">
        <v>4</v>
      </c>
      <c r="C15" s="2" t="s">
        <v>12</v>
      </c>
      <c r="D15" s="5" t="s">
        <v>13</v>
      </c>
      <c r="E15" s="50">
        <v>204.746</v>
      </c>
      <c r="F15" s="50">
        <v>87.185</v>
      </c>
      <c r="G15" s="50">
        <v>8.399</v>
      </c>
      <c r="H15" s="50">
        <v>54.864</v>
      </c>
      <c r="I15" s="50">
        <v>880.419</v>
      </c>
    </row>
    <row r="16" spans="2:9" ht="12.75" customHeight="1">
      <c r="B16" s="5">
        <v>5</v>
      </c>
      <c r="C16" s="2" t="s">
        <v>67</v>
      </c>
      <c r="D16" s="5" t="s">
        <v>10</v>
      </c>
      <c r="E16" s="51">
        <f>E15/E14*100</f>
        <v>41.11200353399462</v>
      </c>
      <c r="F16" s="51">
        <f>F15/F14*100</f>
        <v>7.955496304893927</v>
      </c>
      <c r="G16" s="51">
        <f>G15/G14*100</f>
        <v>2.940393919661674</v>
      </c>
      <c r="H16" s="51">
        <f>H15/H14*100</f>
        <v>7.284701383540909</v>
      </c>
      <c r="I16" s="51">
        <f>I15/I14*100</f>
        <v>15.774836095930578</v>
      </c>
    </row>
    <row r="17" spans="2:9" ht="30">
      <c r="B17" s="5">
        <v>6</v>
      </c>
      <c r="C17" s="2" t="s">
        <v>70</v>
      </c>
      <c r="D17" s="5" t="s">
        <v>13</v>
      </c>
      <c r="E17" s="44">
        <v>31.527</v>
      </c>
      <c r="F17" s="44">
        <v>572.623</v>
      </c>
      <c r="G17" s="44">
        <v>51.088</v>
      </c>
      <c r="H17" s="44">
        <v>399.674</v>
      </c>
      <c r="I17" s="44">
        <v>1659.334</v>
      </c>
    </row>
    <row r="18" spans="2:9" ht="30">
      <c r="B18" s="5">
        <v>7</v>
      </c>
      <c r="C18" s="2" t="s">
        <v>69</v>
      </c>
      <c r="D18" s="5" t="s">
        <v>13</v>
      </c>
      <c r="E18" s="44">
        <v>261.747</v>
      </c>
      <c r="F18" s="44">
        <v>436.101</v>
      </c>
      <c r="G18" s="44">
        <v>226.156</v>
      </c>
      <c r="H18" s="44">
        <v>298.602</v>
      </c>
      <c r="I18" s="44">
        <v>3041.408</v>
      </c>
    </row>
    <row r="19" spans="2:9" ht="15">
      <c r="B19" s="64">
        <v>8</v>
      </c>
      <c r="C19" s="64" t="s">
        <v>65</v>
      </c>
      <c r="D19" s="64"/>
      <c r="E19" s="44" t="s">
        <v>102</v>
      </c>
      <c r="F19" s="44" t="s">
        <v>101</v>
      </c>
      <c r="G19" s="44" t="s">
        <v>83</v>
      </c>
      <c r="H19" s="44" t="s">
        <v>86</v>
      </c>
      <c r="I19" s="44" t="s">
        <v>104</v>
      </c>
    </row>
    <row r="20" spans="2:9" s="26" customFormat="1" ht="15">
      <c r="B20" s="66"/>
      <c r="C20" s="66"/>
      <c r="D20" s="66"/>
      <c r="E20" s="5" t="s">
        <v>102</v>
      </c>
      <c r="F20" s="5" t="s">
        <v>101</v>
      </c>
      <c r="G20" s="5" t="s">
        <v>97</v>
      </c>
      <c r="H20" s="5" t="s">
        <v>95</v>
      </c>
      <c r="I20" s="5" t="s">
        <v>105</v>
      </c>
    </row>
    <row r="21" spans="2:9" s="26" customFormat="1" ht="15">
      <c r="B21" s="66"/>
      <c r="C21" s="66"/>
      <c r="D21" s="66"/>
      <c r="E21" s="5" t="s">
        <v>103</v>
      </c>
      <c r="F21" s="5" t="s">
        <v>85</v>
      </c>
      <c r="G21" s="5" t="s">
        <v>83</v>
      </c>
      <c r="H21" s="5" t="s">
        <v>87</v>
      </c>
      <c r="I21" s="5" t="s">
        <v>104</v>
      </c>
    </row>
    <row r="22" spans="2:9" s="26" customFormat="1" ht="15">
      <c r="B22" s="66"/>
      <c r="C22" s="66"/>
      <c r="D22" s="66"/>
      <c r="E22" s="5" t="s">
        <v>97</v>
      </c>
      <c r="F22" s="5" t="s">
        <v>84</v>
      </c>
      <c r="G22" s="5" t="s">
        <v>97</v>
      </c>
      <c r="H22" s="5" t="s">
        <v>95</v>
      </c>
      <c r="I22" s="5" t="s">
        <v>105</v>
      </c>
    </row>
    <row r="23" spans="2:9" s="26" customFormat="1" ht="15">
      <c r="B23" s="66"/>
      <c r="C23" s="66"/>
      <c r="D23" s="66"/>
      <c r="E23" s="5" t="s">
        <v>97</v>
      </c>
      <c r="F23" s="5" t="s">
        <v>94</v>
      </c>
      <c r="G23" s="5"/>
      <c r="H23" s="5" t="s">
        <v>96</v>
      </c>
      <c r="I23" s="5" t="s">
        <v>104</v>
      </c>
    </row>
    <row r="24" spans="2:9" s="26" customFormat="1" ht="15">
      <c r="B24" s="66"/>
      <c r="C24" s="66"/>
      <c r="D24" s="66"/>
      <c r="E24" s="5"/>
      <c r="F24" s="5"/>
      <c r="G24" s="5"/>
      <c r="H24" s="5" t="s">
        <v>88</v>
      </c>
      <c r="I24" s="5" t="s">
        <v>93</v>
      </c>
    </row>
    <row r="25" spans="2:9" s="26" customFormat="1" ht="15">
      <c r="B25" s="66"/>
      <c r="C25" s="66"/>
      <c r="D25" s="66"/>
      <c r="E25" s="5"/>
      <c r="F25" s="5"/>
      <c r="G25" s="5"/>
      <c r="H25" s="5" t="s">
        <v>88</v>
      </c>
      <c r="I25" s="5"/>
    </row>
    <row r="26" spans="2:9" ht="15">
      <c r="B26" s="5">
        <v>9</v>
      </c>
      <c r="C26" s="23" t="s">
        <v>14</v>
      </c>
      <c r="D26" s="5" t="s">
        <v>8</v>
      </c>
      <c r="E26" s="44">
        <v>5.112</v>
      </c>
      <c r="F26" s="52">
        <v>8.06</v>
      </c>
      <c r="G26" s="44">
        <v>1.765</v>
      </c>
      <c r="H26" s="44">
        <v>12.592</v>
      </c>
      <c r="I26" s="44">
        <v>38.549</v>
      </c>
    </row>
    <row r="27" spans="2:9" ht="15">
      <c r="B27" s="5">
        <v>10</v>
      </c>
      <c r="C27" s="23" t="s">
        <v>46</v>
      </c>
      <c r="D27" s="5" t="s">
        <v>17</v>
      </c>
      <c r="E27" s="53">
        <v>700</v>
      </c>
      <c r="F27" s="53">
        <v>1252</v>
      </c>
      <c r="G27" s="53">
        <v>400</v>
      </c>
      <c r="H27" s="53">
        <v>1100</v>
      </c>
      <c r="I27" s="53">
        <v>5168</v>
      </c>
    </row>
    <row r="28" spans="2:9" ht="15">
      <c r="B28" s="5">
        <v>11</v>
      </c>
      <c r="C28" s="2" t="s">
        <v>7</v>
      </c>
      <c r="D28" s="17" t="s">
        <v>17</v>
      </c>
      <c r="E28" s="30">
        <v>34.141</v>
      </c>
      <c r="F28" s="30">
        <v>116.915</v>
      </c>
      <c r="G28" s="30">
        <v>33.705</v>
      </c>
      <c r="H28" s="30">
        <v>87.923</v>
      </c>
      <c r="I28" s="30">
        <v>539.365</v>
      </c>
    </row>
    <row r="29" spans="2:9" ht="30">
      <c r="B29" s="5">
        <v>12</v>
      </c>
      <c r="C29" s="23" t="s">
        <v>72</v>
      </c>
      <c r="D29" s="5" t="s">
        <v>15</v>
      </c>
      <c r="E29" s="54">
        <v>403.8</v>
      </c>
      <c r="F29" s="54">
        <v>379.8</v>
      </c>
      <c r="G29" s="54">
        <v>429.8</v>
      </c>
      <c r="H29" s="54">
        <v>414.6</v>
      </c>
      <c r="I29" s="54">
        <v>407.6</v>
      </c>
    </row>
  </sheetData>
  <sheetProtection/>
  <mergeCells count="10">
    <mergeCell ref="C19:C25"/>
    <mergeCell ref="D19:D25"/>
    <mergeCell ref="B19:B25"/>
    <mergeCell ref="B3:I3"/>
    <mergeCell ref="E9:I9"/>
    <mergeCell ref="B9:B10"/>
    <mergeCell ref="C9:C10"/>
    <mergeCell ref="D9:D10"/>
    <mergeCell ref="B5:I5"/>
    <mergeCell ref="B4:I4"/>
  </mergeCells>
  <printOptions horizontalCentered="1"/>
  <pageMargins left="0.15748031496062992" right="0.1968503937007874" top="0.1968503937007874" bottom="0.1968503937007874" header="0.1968503937007874" footer="0.17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90" zoomScaleNormal="90" zoomScalePageLayoutView="0" workbookViewId="0" topLeftCell="A1">
      <selection activeCell="K12" sqref="K12"/>
    </sheetView>
  </sheetViews>
  <sheetFormatPr defaultColWidth="9.140625" defaultRowHeight="12.75"/>
  <cols>
    <col min="1" max="1" width="4.8515625" style="1" customWidth="1"/>
    <col min="2" max="2" width="4.7109375" style="1" customWidth="1"/>
    <col min="3" max="3" width="28.140625" style="1" customWidth="1"/>
    <col min="4" max="4" width="16.57421875" style="1" customWidth="1"/>
    <col min="5" max="5" width="17.7109375" style="1" customWidth="1"/>
    <col min="6" max="6" width="13.140625" style="1" customWidth="1"/>
    <col min="7" max="7" width="13.7109375" style="1" customWidth="1"/>
    <col min="8" max="8" width="12.140625" style="1" customWidth="1"/>
    <col min="9" max="9" width="16.421875" style="1" customWidth="1"/>
    <col min="10" max="10" width="14.7109375" style="1" customWidth="1"/>
    <col min="11" max="11" width="12.28125" style="1" customWidth="1"/>
    <col min="12" max="12" width="13.7109375" style="1" customWidth="1"/>
    <col min="13" max="16384" width="9.140625" style="1" customWidth="1"/>
  </cols>
  <sheetData>
    <row r="1" ht="15">
      <c r="L1" s="16" t="s">
        <v>76</v>
      </c>
    </row>
    <row r="2" ht="15"/>
    <row r="3" spans="2:12" ht="15">
      <c r="B3" s="63" t="s">
        <v>109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15"/>
    <row r="5" spans="2:5" ht="15">
      <c r="B5" s="4" t="s">
        <v>5</v>
      </c>
      <c r="C5" s="20"/>
      <c r="E5" s="4" t="s">
        <v>77</v>
      </c>
    </row>
    <row r="6" ht="15"/>
    <row r="7" spans="2:12" ht="15" customHeight="1">
      <c r="B7" s="64" t="s">
        <v>0</v>
      </c>
      <c r="C7" s="64" t="s">
        <v>100</v>
      </c>
      <c r="D7" s="64" t="s">
        <v>99</v>
      </c>
      <c r="E7" s="73" t="s">
        <v>59</v>
      </c>
      <c r="F7" s="73"/>
      <c r="G7" s="73"/>
      <c r="H7" s="73"/>
      <c r="I7" s="73"/>
      <c r="J7" s="73"/>
      <c r="K7" s="73"/>
      <c r="L7" s="73"/>
    </row>
    <row r="8" spans="2:12" ht="18.75" customHeight="1">
      <c r="B8" s="66"/>
      <c r="C8" s="66"/>
      <c r="D8" s="71"/>
      <c r="E8" s="67" t="s">
        <v>16</v>
      </c>
      <c r="F8" s="68"/>
      <c r="G8" s="68"/>
      <c r="H8" s="69"/>
      <c r="I8" s="67" t="s">
        <v>6</v>
      </c>
      <c r="J8" s="68"/>
      <c r="K8" s="68"/>
      <c r="L8" s="69"/>
    </row>
    <row r="9" spans="2:12" ht="22.5" customHeight="1">
      <c r="B9" s="66"/>
      <c r="C9" s="66"/>
      <c r="D9" s="71"/>
      <c r="E9" s="70" t="s">
        <v>98</v>
      </c>
      <c r="F9" s="70" t="s">
        <v>60</v>
      </c>
      <c r="G9" s="64" t="s">
        <v>58</v>
      </c>
      <c r="H9" s="64" t="s">
        <v>57</v>
      </c>
      <c r="I9" s="70" t="s">
        <v>98</v>
      </c>
      <c r="J9" s="70" t="s">
        <v>60</v>
      </c>
      <c r="K9" s="64" t="s">
        <v>58</v>
      </c>
      <c r="L9" s="64" t="s">
        <v>57</v>
      </c>
    </row>
    <row r="10" spans="2:12" ht="23.25" customHeight="1">
      <c r="B10" s="65"/>
      <c r="C10" s="65"/>
      <c r="D10" s="72"/>
      <c r="E10" s="70"/>
      <c r="F10" s="70"/>
      <c r="G10" s="65"/>
      <c r="H10" s="65"/>
      <c r="I10" s="70"/>
      <c r="J10" s="70"/>
      <c r="K10" s="65"/>
      <c r="L10" s="65"/>
    </row>
    <row r="11" spans="2:12" s="24" customFormat="1" ht="15">
      <c r="B11" s="19">
        <v>1</v>
      </c>
      <c r="C11" s="19">
        <v>2</v>
      </c>
      <c r="D11" s="33">
        <v>3</v>
      </c>
      <c r="E11" s="5">
        <v>4</v>
      </c>
      <c r="F11" s="5">
        <v>5</v>
      </c>
      <c r="G11" s="19">
        <v>6</v>
      </c>
      <c r="H11" s="18">
        <v>7</v>
      </c>
      <c r="I11" s="5">
        <v>8</v>
      </c>
      <c r="J11" s="5">
        <v>9</v>
      </c>
      <c r="K11" s="19">
        <v>10</v>
      </c>
      <c r="L11" s="18">
        <v>11</v>
      </c>
    </row>
    <row r="12" spans="2:14" ht="19.5" customHeight="1">
      <c r="B12" s="25">
        <v>1</v>
      </c>
      <c r="C12" s="21" t="s">
        <v>78</v>
      </c>
      <c r="D12" s="30">
        <f>E12+I12</f>
        <v>0</v>
      </c>
      <c r="E12" s="36"/>
      <c r="F12" s="35">
        <f>E12/G12</f>
        <v>0</v>
      </c>
      <c r="G12" s="55">
        <v>1.1600000000000001</v>
      </c>
      <c r="H12" s="70" t="s">
        <v>90</v>
      </c>
      <c r="I12" s="30"/>
      <c r="J12" s="35">
        <f>I12/K12</f>
        <v>0</v>
      </c>
      <c r="K12" s="56">
        <v>144.154</v>
      </c>
      <c r="L12" s="70" t="s">
        <v>90</v>
      </c>
      <c r="N12" s="42"/>
    </row>
    <row r="13" spans="2:14" ht="19.5" customHeight="1">
      <c r="B13" s="25">
        <v>2</v>
      </c>
      <c r="C13" s="21" t="s">
        <v>79</v>
      </c>
      <c r="D13" s="30">
        <f>E13+I13</f>
        <v>0</v>
      </c>
      <c r="E13" s="36"/>
      <c r="F13" s="35">
        <f>E13/G13</f>
        <v>0</v>
      </c>
      <c r="G13" s="55">
        <v>1.7799899999999995</v>
      </c>
      <c r="H13" s="70"/>
      <c r="I13" s="30"/>
      <c r="J13" s="35">
        <f>I13/K13</f>
        <v>0</v>
      </c>
      <c r="K13" s="56">
        <v>285.707</v>
      </c>
      <c r="L13" s="70"/>
      <c r="N13" s="42"/>
    </row>
    <row r="14" spans="2:14" ht="19.5" customHeight="1">
      <c r="B14" s="25">
        <v>3</v>
      </c>
      <c r="C14" s="21" t="s">
        <v>80</v>
      </c>
      <c r="D14" s="30">
        <f>E14+I14</f>
        <v>0</v>
      </c>
      <c r="E14" s="36"/>
      <c r="F14" s="35">
        <f>E14/G14</f>
        <v>0</v>
      </c>
      <c r="G14" s="55">
        <v>0.9359</v>
      </c>
      <c r="H14" s="70"/>
      <c r="I14" s="30"/>
      <c r="J14" s="35">
        <f>I14/K14</f>
        <v>0</v>
      </c>
      <c r="K14" s="56">
        <v>117.64482</v>
      </c>
      <c r="L14" s="70"/>
      <c r="N14" s="42"/>
    </row>
    <row r="15" spans="2:14" ht="19.5" customHeight="1">
      <c r="B15" s="25">
        <v>4</v>
      </c>
      <c r="C15" s="21" t="s">
        <v>81</v>
      </c>
      <c r="D15" s="30">
        <f>E15+I15</f>
        <v>0</v>
      </c>
      <c r="E15" s="36"/>
      <c r="F15" s="35">
        <f>E15/G15</f>
        <v>0</v>
      </c>
      <c r="G15" s="55">
        <v>1.62018</v>
      </c>
      <c r="H15" s="70"/>
      <c r="I15" s="30"/>
      <c r="J15" s="35">
        <f>I15/K15</f>
        <v>0</v>
      </c>
      <c r="K15" s="56">
        <v>218.56</v>
      </c>
      <c r="L15" s="70"/>
      <c r="N15" s="42"/>
    </row>
    <row r="16" spans="2:14" ht="19.5" customHeight="1">
      <c r="B16" s="25">
        <v>5</v>
      </c>
      <c r="C16" s="21" t="s">
        <v>82</v>
      </c>
      <c r="D16" s="30">
        <f>E16+I16</f>
        <v>0</v>
      </c>
      <c r="E16" s="36"/>
      <c r="F16" s="35">
        <f>E16/G16</f>
        <v>0</v>
      </c>
      <c r="G16" s="55">
        <v>3.988600000000001</v>
      </c>
      <c r="H16" s="70"/>
      <c r="I16" s="30"/>
      <c r="J16" s="35">
        <f>I16/K16</f>
        <v>0</v>
      </c>
      <c r="K16" s="56">
        <v>1480.58816</v>
      </c>
      <c r="L16" s="70"/>
      <c r="N16" s="42"/>
    </row>
    <row r="17" spans="1:256" ht="15">
      <c r="A17" s="37"/>
      <c r="B17" s="38"/>
      <c r="C17" s="39" t="s">
        <v>55</v>
      </c>
      <c r="D17" s="40">
        <f>SUM(D12:D16)</f>
        <v>0</v>
      </c>
      <c r="E17" s="40">
        <f>SUM(E12:E16)</f>
        <v>0</v>
      </c>
      <c r="F17" s="40"/>
      <c r="G17" s="57">
        <f>SUM(G12:G16)</f>
        <v>9.484670000000001</v>
      </c>
      <c r="H17" s="40"/>
      <c r="I17" s="40">
        <f>SUM(I12:I16)</f>
        <v>0</v>
      </c>
      <c r="J17" s="40"/>
      <c r="K17" s="58">
        <f>SUM(K12:K16)</f>
        <v>2246.65398</v>
      </c>
      <c r="L17" s="4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ht="15"/>
  </sheetData>
  <sheetProtection/>
  <mergeCells count="17">
    <mergeCell ref="B3:L3"/>
    <mergeCell ref="C7:C10"/>
    <mergeCell ref="J9:J10"/>
    <mergeCell ref="K9:K10"/>
    <mergeCell ref="H9:H10"/>
    <mergeCell ref="D7:D10"/>
    <mergeCell ref="E7:L7"/>
    <mergeCell ref="I8:L8"/>
    <mergeCell ref="E8:H8"/>
    <mergeCell ref="I9:I10"/>
    <mergeCell ref="B7:B10"/>
    <mergeCell ref="H12:H16"/>
    <mergeCell ref="L12:L16"/>
    <mergeCell ref="F9:F10"/>
    <mergeCell ref="G9:G10"/>
    <mergeCell ref="E9:E10"/>
    <mergeCell ref="L9:L10"/>
  </mergeCells>
  <printOptions horizontalCentered="1"/>
  <pageMargins left="0.27" right="0.1968503937007874" top="0.34" bottom="0.1968503937007874" header="0.31496062992125984" footer="0.5118110236220472"/>
  <pageSetup fitToHeight="1" fitToWidth="1" horizontalDpi="600" verticalDpi="600" orientation="landscape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5.7109375" style="7" customWidth="1"/>
    <col min="2" max="2" width="25.00390625" style="7" customWidth="1"/>
    <col min="3" max="3" width="22.28125" style="7" customWidth="1"/>
    <col min="4" max="4" width="12.140625" style="7" customWidth="1"/>
    <col min="5" max="5" width="12.57421875" style="7" customWidth="1"/>
    <col min="6" max="6" width="11.8515625" style="7" customWidth="1"/>
    <col min="7" max="7" width="13.28125" style="7" customWidth="1"/>
    <col min="8" max="8" width="13.140625" style="7" customWidth="1"/>
    <col min="9" max="9" width="15.421875" style="7" customWidth="1"/>
    <col min="10" max="10" width="12.28125" style="7" customWidth="1"/>
    <col min="11" max="11" width="14.00390625" style="7" customWidth="1"/>
    <col min="12" max="12" width="13.28125" style="7" customWidth="1"/>
    <col min="13" max="16384" width="9.140625" style="7" customWidth="1"/>
  </cols>
  <sheetData>
    <row r="1" ht="15">
      <c r="L1" s="16" t="s">
        <v>62</v>
      </c>
    </row>
    <row r="2" ht="15">
      <c r="L2" s="8"/>
    </row>
    <row r="3" spans="1:12" ht="15">
      <c r="A3" s="98" t="s">
        <v>110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6" spans="1:12" ht="15">
      <c r="A6" s="9" t="s">
        <v>5</v>
      </c>
      <c r="B6" s="9"/>
      <c r="C6" s="9"/>
      <c r="D6" s="4" t="s">
        <v>77</v>
      </c>
      <c r="E6" s="1"/>
      <c r="F6" s="9"/>
      <c r="G6" s="9"/>
      <c r="H6" s="10"/>
      <c r="I6" s="10"/>
      <c r="J6" s="10"/>
      <c r="K6" s="10"/>
      <c r="L6" s="10"/>
    </row>
    <row r="7" spans="1:12" ht="15">
      <c r="A7" s="10"/>
      <c r="B7" s="10"/>
      <c r="C7" s="10"/>
      <c r="D7" s="4"/>
      <c r="E7" s="3"/>
      <c r="F7" s="10"/>
      <c r="G7" s="10"/>
      <c r="H7" s="10"/>
      <c r="I7" s="10"/>
      <c r="J7" s="10"/>
      <c r="K7" s="10"/>
      <c r="L7" s="10"/>
    </row>
    <row r="8" spans="1:12" ht="15">
      <c r="A8" s="87" t="s">
        <v>20</v>
      </c>
      <c r="B8" s="87"/>
      <c r="C8" s="87"/>
      <c r="D8" s="87"/>
      <c r="E8" s="87"/>
      <c r="F8" s="87"/>
      <c r="G8" s="87"/>
      <c r="H8" s="99" t="s">
        <v>21</v>
      </c>
      <c r="I8" s="100"/>
      <c r="J8" s="100"/>
      <c r="K8" s="100"/>
      <c r="L8" s="101"/>
    </row>
    <row r="9" spans="1:12" ht="15">
      <c r="A9" s="87" t="s">
        <v>22</v>
      </c>
      <c r="B9" s="87"/>
      <c r="C9" s="87"/>
      <c r="D9" s="87"/>
      <c r="E9" s="87"/>
      <c r="F9" s="87"/>
      <c r="G9" s="87"/>
      <c r="H9" s="99" t="s">
        <v>21</v>
      </c>
      <c r="I9" s="100"/>
      <c r="J9" s="100"/>
      <c r="K9" s="100"/>
      <c r="L9" s="101"/>
    </row>
    <row r="10" spans="1:12" ht="15">
      <c r="A10" s="87" t="s">
        <v>23</v>
      </c>
      <c r="B10" s="87"/>
      <c r="C10" s="87"/>
      <c r="D10" s="87"/>
      <c r="E10" s="87"/>
      <c r="F10" s="87"/>
      <c r="G10" s="87"/>
      <c r="H10" s="102" t="s">
        <v>21</v>
      </c>
      <c r="I10" s="102"/>
      <c r="J10" s="102"/>
      <c r="K10" s="102"/>
      <c r="L10" s="103"/>
    </row>
    <row r="11" spans="1:12" ht="15">
      <c r="A11" s="87" t="s">
        <v>24</v>
      </c>
      <c r="B11" s="87"/>
      <c r="C11" s="87"/>
      <c r="D11" s="87"/>
      <c r="E11" s="87"/>
      <c r="F11" s="87"/>
      <c r="G11" s="88"/>
      <c r="H11" s="89" t="s">
        <v>25</v>
      </c>
      <c r="I11" s="89"/>
      <c r="J11" s="89"/>
      <c r="K11" s="89" t="s">
        <v>26</v>
      </c>
      <c r="L11" s="89"/>
    </row>
    <row r="12" spans="1:12" ht="15">
      <c r="A12" s="11"/>
      <c r="B12" s="11"/>
      <c r="C12" s="11"/>
      <c r="D12" s="11"/>
      <c r="E12" s="11"/>
      <c r="F12" s="11"/>
      <c r="G12" s="11"/>
      <c r="H12" s="90"/>
      <c r="I12" s="90"/>
      <c r="J12" s="90"/>
      <c r="K12" s="90"/>
      <c r="L12" s="90"/>
    </row>
    <row r="13" spans="1:12" ht="15">
      <c r="A13" s="11"/>
      <c r="B13" s="11"/>
      <c r="C13" s="11"/>
      <c r="D13" s="11"/>
      <c r="E13" s="11"/>
      <c r="F13" s="11"/>
      <c r="G13" s="11"/>
      <c r="H13" s="90"/>
      <c r="I13" s="90"/>
      <c r="J13" s="90"/>
      <c r="K13" s="90"/>
      <c r="L13" s="90"/>
    </row>
    <row r="14" spans="1:12" ht="15">
      <c r="A14" s="11"/>
      <c r="B14" s="11"/>
      <c r="C14" s="11"/>
      <c r="D14" s="11"/>
      <c r="E14" s="11"/>
      <c r="F14" s="11"/>
      <c r="G14" s="11"/>
      <c r="H14" s="12"/>
      <c r="I14" s="12"/>
      <c r="J14" s="12"/>
      <c r="K14" s="12"/>
      <c r="L14" s="12"/>
    </row>
    <row r="16" spans="1:12" ht="30.75" customHeight="1">
      <c r="A16" s="85" t="s">
        <v>0</v>
      </c>
      <c r="B16" s="85" t="s">
        <v>27</v>
      </c>
      <c r="C16" s="85" t="s">
        <v>28</v>
      </c>
      <c r="D16" s="92" t="s">
        <v>29</v>
      </c>
      <c r="E16" s="93"/>
      <c r="F16" s="93"/>
      <c r="G16" s="93"/>
      <c r="H16" s="94"/>
      <c r="I16" s="95" t="s">
        <v>30</v>
      </c>
      <c r="J16" s="95"/>
      <c r="K16" s="95"/>
      <c r="L16" s="96"/>
    </row>
    <row r="17" spans="1:12" ht="30.75" customHeight="1">
      <c r="A17" s="86"/>
      <c r="B17" s="86"/>
      <c r="C17" s="86"/>
      <c r="D17" s="85" t="s">
        <v>31</v>
      </c>
      <c r="E17" s="74" t="s">
        <v>11</v>
      </c>
      <c r="F17" s="75"/>
      <c r="G17" s="75"/>
      <c r="H17" s="76"/>
      <c r="I17" s="77" t="s">
        <v>32</v>
      </c>
      <c r="J17" s="64" t="s">
        <v>33</v>
      </c>
      <c r="K17" s="97" t="s">
        <v>34</v>
      </c>
      <c r="L17" s="78"/>
    </row>
    <row r="18" spans="1:12" ht="30" customHeight="1">
      <c r="A18" s="86"/>
      <c r="B18" s="86"/>
      <c r="C18" s="91"/>
      <c r="D18" s="91"/>
      <c r="E18" s="13" t="s">
        <v>54</v>
      </c>
      <c r="F18" s="13" t="s">
        <v>54</v>
      </c>
      <c r="G18" s="13" t="s">
        <v>54</v>
      </c>
      <c r="H18" s="13" t="s">
        <v>54</v>
      </c>
      <c r="I18" s="78"/>
      <c r="J18" s="65"/>
      <c r="K18" s="5" t="s">
        <v>35</v>
      </c>
      <c r="L18" s="5" t="s">
        <v>36</v>
      </c>
    </row>
    <row r="19" spans="1:12" ht="15">
      <c r="A19" s="79" t="s">
        <v>2</v>
      </c>
      <c r="B19" s="82" t="s">
        <v>37</v>
      </c>
      <c r="C19" s="14" t="s">
        <v>37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>
      <c r="A20" s="80"/>
      <c r="B20" s="83"/>
      <c r="C20" s="14" t="s">
        <v>38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>
      <c r="A21" s="80"/>
      <c r="B21" s="83"/>
      <c r="C21" s="14" t="s">
        <v>39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>
      <c r="A22" s="80"/>
      <c r="B22" s="83"/>
      <c r="C22" s="14" t="s">
        <v>40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30">
      <c r="A23" s="80"/>
      <c r="B23" s="83"/>
      <c r="C23" s="15" t="s">
        <v>41</v>
      </c>
      <c r="D23" s="15"/>
      <c r="E23" s="14"/>
      <c r="F23" s="14"/>
      <c r="G23" s="14"/>
      <c r="H23" s="14"/>
      <c r="I23" s="14"/>
      <c r="J23" s="14"/>
      <c r="K23" s="14"/>
      <c r="L23" s="14"/>
    </row>
    <row r="24" spans="1:12" ht="15">
      <c r="A24" s="80"/>
      <c r="B24" s="83"/>
      <c r="C24" s="14" t="s">
        <v>42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">
      <c r="A25" s="81"/>
      <c r="B25" s="84"/>
      <c r="C25" s="14" t="s">
        <v>43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">
      <c r="A26" s="79" t="s">
        <v>3</v>
      </c>
      <c r="B26" s="82" t="s">
        <v>44</v>
      </c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">
      <c r="A27" s="80"/>
      <c r="B27" s="83"/>
      <c r="C27" s="14" t="s">
        <v>38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">
      <c r="A28" s="80"/>
      <c r="B28" s="83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">
      <c r="A29" s="80"/>
      <c r="B29" s="83"/>
      <c r="C29" s="14" t="s">
        <v>40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30">
      <c r="A30" s="80"/>
      <c r="B30" s="83"/>
      <c r="C30" s="15" t="s">
        <v>41</v>
      </c>
      <c r="D30" s="15"/>
      <c r="E30" s="14"/>
      <c r="F30" s="14"/>
      <c r="G30" s="14"/>
      <c r="H30" s="14"/>
      <c r="I30" s="14"/>
      <c r="J30" s="14"/>
      <c r="K30" s="14"/>
      <c r="L30" s="14"/>
    </row>
    <row r="31" spans="1:12" ht="15">
      <c r="A31" s="80"/>
      <c r="B31" s="83"/>
      <c r="C31" s="14" t="s">
        <v>42</v>
      </c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5">
      <c r="A32" s="81"/>
      <c r="B32" s="84"/>
      <c r="C32" s="14" t="s">
        <v>43</v>
      </c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5">
      <c r="A33" s="27" t="s">
        <v>4</v>
      </c>
      <c r="B33" s="28" t="s">
        <v>45</v>
      </c>
      <c r="C33" s="29" t="s">
        <v>37</v>
      </c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15">
      <c r="A34" s="14"/>
      <c r="B34" s="14"/>
      <c r="C34" s="14" t="s">
        <v>75</v>
      </c>
      <c r="D34" s="14"/>
      <c r="E34" s="14"/>
      <c r="F34" s="14"/>
      <c r="G34" s="14"/>
      <c r="H34" s="14"/>
      <c r="I34" s="14"/>
      <c r="J34" s="14"/>
      <c r="K34" s="14"/>
      <c r="L34" s="14"/>
    </row>
  </sheetData>
  <sheetProtection/>
  <mergeCells count="28">
    <mergeCell ref="H13:J13"/>
    <mergeCell ref="K13:L13"/>
    <mergeCell ref="H12:J12"/>
    <mergeCell ref="A3:L3"/>
    <mergeCell ref="A8:G8"/>
    <mergeCell ref="H8:L8"/>
    <mergeCell ref="A9:G9"/>
    <mergeCell ref="H9:L9"/>
    <mergeCell ref="A10:G10"/>
    <mergeCell ref="H10:L10"/>
    <mergeCell ref="A11:G11"/>
    <mergeCell ref="H11:J11"/>
    <mergeCell ref="K11:L11"/>
    <mergeCell ref="K12:L12"/>
    <mergeCell ref="C16:C18"/>
    <mergeCell ref="D16:H16"/>
    <mergeCell ref="I16:L16"/>
    <mergeCell ref="D17:D18"/>
    <mergeCell ref="J17:J18"/>
    <mergeCell ref="K17:L17"/>
    <mergeCell ref="E17:H17"/>
    <mergeCell ref="I17:I18"/>
    <mergeCell ref="A26:A32"/>
    <mergeCell ref="B26:B32"/>
    <mergeCell ref="A19:A25"/>
    <mergeCell ref="B19:B25"/>
    <mergeCell ref="A16:A18"/>
    <mergeCell ref="B16:B18"/>
  </mergeCells>
  <printOptions horizontalCentered="1"/>
  <pageMargins left="0.15748031496062992" right="0.1968503937007874" top="0.1968503937007874" bottom="0.1968503937007874" header="0.1968503937007874" footer="0.1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Ершов Роман Александрович</cp:lastModifiedBy>
  <cp:lastPrinted>2022-03-21T00:29:53Z</cp:lastPrinted>
  <dcterms:created xsi:type="dcterms:W3CDTF">1996-10-08T23:32:33Z</dcterms:created>
  <dcterms:modified xsi:type="dcterms:W3CDTF">2023-03-22T22:02:34Z</dcterms:modified>
  <cp:category/>
  <cp:version/>
  <cp:contentType/>
  <cp:contentStatus/>
</cp:coreProperties>
</file>